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0730" windowHeight="11760"/>
  </bookViews>
  <sheets>
    <sheet name="ΔΙΕΥΘΥΝΣΗ Π.Ε. ΔΥΤΙΚΗΣ ΑΤΤΙΚΗΣ_" sheetId="1" r:id="rId1"/>
  </sheets>
  <calcPr calcId="124519" iterateDelta="1E-4"/>
</workbook>
</file>

<file path=xl/calcChain.xml><?xml version="1.0" encoding="utf-8"?>
<calcChain xmlns="http://schemas.openxmlformats.org/spreadsheetml/2006/main">
  <c r="J7" i="1"/>
  <c r="J16"/>
  <c r="J10"/>
  <c r="T7"/>
  <c r="T16"/>
  <c r="T10"/>
  <c r="AC7"/>
  <c r="AC16"/>
  <c r="AC10"/>
  <c r="AK7"/>
  <c r="AK16"/>
  <c r="AK10"/>
  <c r="AV7"/>
  <c r="AV16"/>
  <c r="AV10"/>
  <c r="BB7"/>
  <c r="BB16"/>
  <c r="BB10"/>
  <c r="BF11"/>
  <c r="BF7"/>
  <c r="BF16"/>
  <c r="BF10"/>
  <c r="BJ7"/>
  <c r="BJ16"/>
  <c r="BJ10"/>
  <c r="J8"/>
  <c r="J14"/>
  <c r="J11"/>
  <c r="T8"/>
  <c r="T14"/>
  <c r="T11"/>
  <c r="AC5"/>
  <c r="AC6"/>
  <c r="AC15"/>
  <c r="AC8"/>
  <c r="AC14"/>
  <c r="AC11"/>
  <c r="AK8"/>
  <c r="AK14"/>
  <c r="AK11"/>
  <c r="AV8"/>
  <c r="AV14"/>
  <c r="AV11"/>
  <c r="BB8"/>
  <c r="BB14"/>
  <c r="BB11"/>
  <c r="BF15"/>
  <c r="BF8"/>
  <c r="BF14"/>
  <c r="BJ15"/>
  <c r="BJ8"/>
  <c r="BJ14"/>
  <c r="BJ11"/>
  <c r="BJ5"/>
  <c r="BJ6"/>
  <c r="BF5"/>
  <c r="BF6"/>
  <c r="BB5"/>
  <c r="BB6"/>
  <c r="BB15"/>
  <c r="BB9"/>
  <c r="BF9"/>
  <c r="AV5"/>
  <c r="AV6"/>
  <c r="AV15"/>
  <c r="AK5"/>
  <c r="AK6"/>
  <c r="AK15"/>
  <c r="T5"/>
  <c r="T6"/>
  <c r="T15"/>
  <c r="J5"/>
  <c r="J6"/>
  <c r="J15"/>
  <c r="BJ13"/>
  <c r="BJ12"/>
  <c r="T12"/>
  <c r="AC13"/>
  <c r="BJ9"/>
  <c r="AV9"/>
  <c r="AK9"/>
  <c r="AC9"/>
  <c r="T9"/>
  <c r="J9"/>
  <c r="BB12"/>
  <c r="AV12"/>
  <c r="AC12"/>
  <c r="BB13"/>
  <c r="T13"/>
  <c r="J13"/>
  <c r="BA14" l="1"/>
  <c r="AZ14" s="1"/>
  <c r="BA5"/>
  <c r="AZ5" s="1"/>
  <c r="BA11"/>
  <c r="AZ11" s="1"/>
  <c r="AJ8"/>
  <c r="AJ14"/>
  <c r="I14" s="1"/>
  <c r="AJ16"/>
  <c r="I16" s="1"/>
  <c r="AJ11"/>
  <c r="AJ10"/>
  <c r="I10" s="1"/>
  <c r="AJ15"/>
  <c r="I15" s="1"/>
  <c r="BA8"/>
  <c r="AZ8" s="1"/>
  <c r="BA16"/>
  <c r="AZ16" s="1"/>
  <c r="I8"/>
  <c r="BA10"/>
  <c r="AZ10" s="1"/>
  <c r="AJ7"/>
  <c r="I7" s="1"/>
  <c r="AJ5"/>
  <c r="I5" s="1"/>
  <c r="BA7"/>
  <c r="AZ7" s="1"/>
  <c r="BA9"/>
  <c r="AZ9" s="1"/>
  <c r="I11"/>
  <c r="BA15"/>
  <c r="AZ15" s="1"/>
  <c r="BA6"/>
  <c r="AZ6" s="1"/>
  <c r="AJ6"/>
  <c r="I6" s="1"/>
  <c r="I12"/>
  <c r="BA12"/>
  <c r="AZ12" s="1"/>
  <c r="AJ13"/>
  <c r="I13" s="1"/>
  <c r="AJ9"/>
  <c r="I9" s="1"/>
  <c r="BA13"/>
  <c r="AZ13" s="1"/>
  <c r="H10" l="1"/>
  <c r="H5"/>
  <c r="H16"/>
  <c r="H8"/>
  <c r="H15"/>
  <c r="H14"/>
  <c r="H7"/>
  <c r="H11"/>
  <c r="H6"/>
  <c r="H13"/>
  <c r="H12"/>
  <c r="H9"/>
</calcChain>
</file>

<file path=xl/sharedStrings.xml><?xml version="1.0" encoding="utf-8"?>
<sst xmlns="http://schemas.openxmlformats.org/spreadsheetml/2006/main" count="180" uniqueCount="148">
  <si>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</si>
  <si>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</si>
  <si>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</si>
  <si>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</si>
  <si>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</si>
  <si>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</si>
  <si>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</si>
  <si>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</si>
  <si>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</si>
  <si>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</si>
  <si>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</si>
  <si>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</si>
  <si>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</si>
  <si>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</si>
  <si>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</si>
  <si>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</si>
  <si>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</si>
  <si>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</si>
  <si>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</si>
  <si>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</si>
  <si>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</si>
  <si>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</si>
  <si>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</si>
  <si>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</si>
  <si>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</si>
  <si>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</si>
  <si>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</si>
  <si>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</si>
  <si>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</si>
  <si>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</si>
  <si>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</si>
  <si>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</si>
  <si>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</si>
  <si>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</si>
  <si>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</si>
  <si>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</si>
  <si>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</si>
  <si>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</si>
  <si>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</si>
  <si>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</si>
  <si>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</si>
  <si>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</si>
  <si>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</si>
  <si>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</si>
  <si>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</si>
  <si>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</si>
  <si>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</si>
  <si>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</si>
  <si>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</si>
  <si>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</si>
  <si>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</si>
  <si>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</si>
  <si>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</si>
  <si>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</si>
  <si>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</si>
  <si>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</si>
  <si>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</si>
  <si>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</si>
  <si>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</si>
  <si>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</si>
  <si>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</si>
  <si>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</si>
  <si>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</si>
  <si>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</si>
  <si>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</si>
  <si>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</si>
  <si>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</si>
  <si>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</si>
  <si>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</si>
  <si>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</si>
  <si>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</si>
  <si>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</si>
  <si>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</si>
  <si>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</si>
  <si>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</si>
  <si>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</si>
  <si>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</si>
  <si>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</si>
  <si>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</si>
  <si>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</si>
  <si>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</si>
  <si>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</si>
  <si>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</si>
  <si>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</si>
  <si>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</si>
  <si>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</si>
  <si>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</si>
  <si>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</si>
  <si>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</si>
  <si>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</si>
  <si>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</si>
  <si>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</si>
  <si>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</si>
  <si>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</si>
  <si>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</si>
  <si>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</si>
  <si>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</si>
  <si>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</si>
  <si>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</si>
  <si>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</si>
  <si>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</si>
  <si>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</si>
  <si>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</si>
  <si>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</si>
  <si>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</si>
  <si>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</si>
  <si>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</si>
  <si>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</si>
  <si>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</si>
  <si>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</si>
  <si>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</si>
  <si>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</si>
  <si>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</si>
  <si>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</si>
  <si>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</si>
  <si>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</si>
  <si>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</si>
  <si>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</si>
  <si>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</si>
  <si>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</si>
  <si>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</si>
  <si>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</si>
  <si>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</si>
  <si>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</si>
  <si>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</si>
  <si>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</si>
  <si>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</si>
  <si>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</si>
  <si>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</si>
  <si>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</si>
  <si>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</si>
  <si>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ΠΕ70</t>
  </si>
  <si>
    <t>Α/ΘΜΙΑ</t>
  </si>
  <si>
    <t>ΔΙΕΥΘΥΝΣΗ Π.Ε. ΔΥΤΙΚΗΣ ΑΤΤΙΚΗΣ</t>
  </si>
  <si>
    <t>557779</t>
  </si>
  <si>
    <t>ΚΑΡΑΛΗ ΜΑΓΔΑ</t>
  </si>
  <si>
    <t>ΔΗΜΗΤΡΑΚΟΠΟΥΛΟΣ ΓΕΩΡΓΙΟΣ</t>
  </si>
  <si>
    <t>ΒΑΡΕΛΑ ΕΥΑΓΓΕΛΙΑ</t>
  </si>
  <si>
    <t>ΣΥΡΜΑ ΚΩΝΣΤΑΝΤΙΝΑ</t>
  </si>
  <si>
    <t>ΣΤΑΒΕΡΗΣ ΔΗΜΗΤΡΙΟΣ</t>
  </si>
  <si>
    <t>ΤΣΑΠΟΥΡΝΗ ΜΑΡΙΑ ΣΤΕΦΑΝΙΑ</t>
  </si>
  <si>
    <t>ΠΕ79.01</t>
  </si>
  <si>
    <t>ΡΟΥΜΕΛΙΩΤΗ ΡΕΒΕΚΑ</t>
  </si>
  <si>
    <t>ΡΟΥΣΟΥ ΔΕΣΠΟΙΝΑ</t>
  </si>
  <si>
    <t>ΠΑΠΑΔΟΚΩΣΤΑΚΗΣ ΓΕΩΡΓΙΟΣ</t>
  </si>
  <si>
    <t>ΛΑΣΚΟΥ ΔΕΣΠΟΙΝΑ ΟΡΣΑΛΙΑ</t>
  </si>
  <si>
    <t>ΛΟΥΓΙΑΚΗΣ ΚΥΡΙΑΚΟΣ</t>
  </si>
  <si>
    <t>ΜΠΟΥΤΟΥ ΕΥΑΓΓΕΛΙΑ</t>
  </si>
</sst>
</file>

<file path=xl/styles.xml><?xml version="1.0" encoding="utf-8"?>
<styleSheet xmlns="http://schemas.openxmlformats.org/spreadsheetml/2006/main">
  <numFmts count="7">
    <numFmt numFmtId="164" formatCode="#"/>
    <numFmt numFmtId="165" formatCode="#,##0.0;;"/>
    <numFmt numFmtId="166" formatCode="#,##0.00;;"/>
    <numFmt numFmtId="167" formatCode="#,##0.000;;"/>
    <numFmt numFmtId="168" formatCode="#,##0.0000;;"/>
    <numFmt numFmtId="169" formatCode="0.0000"/>
    <numFmt numFmtId="170" formatCode="0.0"/>
  </numFmts>
  <fonts count="5">
    <font>
      <sz val="11"/>
      <name val="Calibri"/>
    </font>
    <font>
      <b/>
      <sz val="11"/>
      <name val="Calibri"/>
    </font>
    <font>
      <b/>
      <u/>
      <sz val="11"/>
      <name val="Calibri"/>
    </font>
    <font>
      <sz val="11"/>
      <color rgb="FFFF0000"/>
      <name val="Calibri"/>
      <family val="2"/>
      <charset val="161"/>
    </font>
    <font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169" fontId="0" fillId="0" borderId="0" xfId="0" applyNumberFormat="1" applyAlignment="1" applyProtection="1">
      <alignment horizontal="center"/>
    </xf>
    <xf numFmtId="169" fontId="0" fillId="0" borderId="0" xfId="0" applyNumberFormat="1" applyProtection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/>
    <xf numFmtId="0" fontId="0" fillId="5" borderId="2" xfId="0" applyFill="1" applyBorder="1" applyAlignment="1" applyProtection="1"/>
    <xf numFmtId="168" fontId="0" fillId="0" borderId="2" xfId="0" applyNumberFormat="1" applyBorder="1" applyAlignment="1" applyProtection="1"/>
    <xf numFmtId="169" fontId="0" fillId="0" borderId="2" xfId="0" applyNumberFormat="1" applyBorder="1" applyAlignment="1" applyProtection="1"/>
    <xf numFmtId="164" fontId="0" fillId="0" borderId="2" xfId="0" applyNumberFormat="1" applyBorder="1" applyAlignment="1" applyProtection="1"/>
    <xf numFmtId="165" fontId="0" fillId="0" borderId="2" xfId="0" applyNumberFormat="1" applyBorder="1" applyAlignment="1" applyProtection="1"/>
    <xf numFmtId="165" fontId="3" fillId="0" borderId="2" xfId="0" applyNumberFormat="1" applyFont="1" applyBorder="1" applyAlignment="1" applyProtection="1"/>
    <xf numFmtId="167" fontId="0" fillId="0" borderId="2" xfId="0" applyNumberFormat="1" applyBorder="1" applyAlignment="1" applyProtection="1"/>
    <xf numFmtId="166" fontId="0" fillId="0" borderId="2" xfId="0" applyNumberFormat="1" applyBorder="1" applyAlignment="1" applyProtection="1"/>
    <xf numFmtId="2" fontId="0" fillId="0" borderId="2" xfId="0" applyNumberFormat="1" applyBorder="1" applyAlignment="1" applyProtection="1"/>
    <xf numFmtId="0" fontId="0" fillId="0" borderId="5" xfId="0" applyBorder="1" applyAlignment="1" applyProtection="1"/>
    <xf numFmtId="0" fontId="4" fillId="5" borderId="5" xfId="0" applyFont="1" applyFill="1" applyBorder="1" applyAlignment="1" applyProtection="1"/>
    <xf numFmtId="0" fontId="0" fillId="5" borderId="5" xfId="0" applyFill="1" applyBorder="1" applyAlignment="1" applyProtection="1"/>
    <xf numFmtId="168" fontId="0" fillId="0" borderId="5" xfId="0" applyNumberFormat="1" applyBorder="1" applyAlignment="1" applyProtection="1"/>
    <xf numFmtId="169" fontId="0" fillId="0" borderId="5" xfId="0" applyNumberFormat="1" applyBorder="1" applyAlignment="1" applyProtection="1"/>
    <xf numFmtId="164" fontId="0" fillId="0" borderId="5" xfId="0" applyNumberFormat="1" applyBorder="1" applyAlignment="1" applyProtection="1"/>
    <xf numFmtId="165" fontId="0" fillId="0" borderId="5" xfId="0" applyNumberFormat="1" applyBorder="1" applyAlignment="1" applyProtection="1"/>
    <xf numFmtId="167" fontId="0" fillId="0" borderId="5" xfId="0" applyNumberFormat="1" applyBorder="1" applyAlignment="1" applyProtection="1"/>
    <xf numFmtId="166" fontId="0" fillId="0" borderId="5" xfId="0" applyNumberFormat="1" applyBorder="1" applyAlignment="1" applyProtection="1"/>
    <xf numFmtId="2" fontId="0" fillId="0" borderId="5" xfId="0" applyNumberFormat="1" applyBorder="1" applyAlignment="1" applyProtection="1"/>
    <xf numFmtId="0" fontId="0" fillId="0" borderId="5" xfId="0" applyFill="1" applyBorder="1" applyAlignment="1" applyProtection="1"/>
    <xf numFmtId="170" fontId="0" fillId="0" borderId="5" xfId="0" applyNumberFormat="1" applyBorder="1" applyAlignment="1" applyProtection="1"/>
    <xf numFmtId="0" fontId="0" fillId="0" borderId="5" xfId="0" applyBorder="1" applyAlignment="1"/>
    <xf numFmtId="170" fontId="0" fillId="0" borderId="5" xfId="0" applyNumberFormat="1" applyBorder="1" applyAlignment="1"/>
    <xf numFmtId="2" fontId="0" fillId="0" borderId="5" xfId="0" applyNumberFormat="1" applyBorder="1" applyAlignment="1"/>
    <xf numFmtId="169" fontId="0" fillId="0" borderId="5" xfId="0" applyNumberFormat="1" applyBorder="1" applyAlignment="1"/>
    <xf numFmtId="0" fontId="4" fillId="0" borderId="5" xfId="0" applyFont="1" applyBorder="1" applyAlignment="1"/>
    <xf numFmtId="0" fontId="4" fillId="0" borderId="5" xfId="0" applyFont="1" applyBorder="1" applyAlignment="1" applyProtection="1"/>
    <xf numFmtId="0" fontId="0" fillId="0" borderId="5" xfId="0" applyBorder="1" applyAlignment="1" applyProtection="1">
      <alignment horizontal="right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7"/>
  <sheetViews>
    <sheetView tabSelected="1" zoomScale="85" zoomScaleNormal="85" workbookViewId="0">
      <selection sqref="A1:A4"/>
    </sheetView>
  </sheetViews>
  <sheetFormatPr defaultRowHeight="15"/>
  <cols>
    <col min="1" max="1" width="7" style="11" customWidth="1"/>
    <col min="2" max="2" width="11.85546875" style="12" customWidth="1"/>
    <col min="3" max="3" width="12.85546875" style="12" customWidth="1"/>
    <col min="4" max="4" width="33" customWidth="1"/>
    <col min="5" max="5" width="15.140625" customWidth="1"/>
    <col min="6" max="6" width="12.7109375" customWidth="1"/>
    <col min="7" max="7" width="30" customWidth="1"/>
    <col min="8" max="8" width="19.85546875" customWidth="1"/>
    <col min="9" max="9" width="18.28515625" customWidth="1"/>
    <col min="10" max="10" width="19.140625" customWidth="1"/>
    <col min="11" max="12" width="15.42578125" style="12" customWidth="1"/>
    <col min="13" max="13" width="15.7109375" style="12" customWidth="1"/>
    <col min="14" max="14" width="15.85546875" style="12" customWidth="1"/>
    <col min="15" max="16" width="17" style="12" customWidth="1"/>
    <col min="17" max="17" width="15.28515625" style="12" customWidth="1"/>
    <col min="18" max="18" width="14.140625" style="12" customWidth="1"/>
    <col min="19" max="19" width="13.7109375" style="12" customWidth="1"/>
    <col min="20" max="20" width="22.140625" customWidth="1"/>
    <col min="21" max="28" width="17" style="12" customWidth="1"/>
    <col min="29" max="29" width="25" customWidth="1"/>
    <col min="30" max="35" width="17" style="12" customWidth="1"/>
    <col min="36" max="36" width="25" customWidth="1"/>
    <col min="37" max="37" width="25" style="12" customWidth="1"/>
    <col min="38" max="47" width="17" style="12" customWidth="1"/>
    <col min="48" max="48" width="25" style="12" customWidth="1"/>
    <col min="49" max="50" width="17" style="12" customWidth="1"/>
    <col min="51" max="54" width="25" customWidth="1"/>
    <col min="55" max="56" width="17" style="12" customWidth="1"/>
    <col min="57" max="57" width="21.85546875" customWidth="1"/>
    <col min="58" max="58" width="21.42578125" customWidth="1"/>
    <col min="59" max="60" width="17" style="12" customWidth="1"/>
    <col min="61" max="61" width="21.140625" customWidth="1"/>
    <col min="62" max="62" width="25" customWidth="1"/>
    <col min="63" max="63" width="17" style="12" customWidth="1"/>
    <col min="64" max="64" width="20" style="12" customWidth="1"/>
    <col min="65" max="65" width="30" style="12" customWidth="1"/>
    <col min="66" max="66" width="20" style="12" customWidth="1"/>
    <col min="67" max="68" width="17" style="12" customWidth="1"/>
  </cols>
  <sheetData>
    <row r="1" spans="1:93" ht="129.94999999999999" customHeight="1">
      <c r="A1" s="65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2" t="s">
        <v>7</v>
      </c>
      <c r="I1" s="59" t="s">
        <v>8</v>
      </c>
      <c r="J1" s="55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1" t="s">
        <v>15</v>
      </c>
      <c r="Q1" s="51" t="s">
        <v>16</v>
      </c>
      <c r="R1" s="51" t="s">
        <v>17</v>
      </c>
      <c r="S1" s="51" t="s">
        <v>18</v>
      </c>
      <c r="T1" s="55" t="s">
        <v>19</v>
      </c>
      <c r="U1" s="51" t="s">
        <v>20</v>
      </c>
      <c r="V1" s="51" t="s">
        <v>21</v>
      </c>
      <c r="W1" s="51" t="s">
        <v>22</v>
      </c>
      <c r="X1" s="51" t="s">
        <v>23</v>
      </c>
      <c r="Y1" s="51" t="s">
        <v>24</v>
      </c>
      <c r="Z1" s="51" t="s">
        <v>25</v>
      </c>
      <c r="AA1" s="51" t="s">
        <v>26</v>
      </c>
      <c r="AB1" s="51" t="s">
        <v>27</v>
      </c>
      <c r="AC1" s="55" t="s">
        <v>28</v>
      </c>
      <c r="AD1" s="51" t="s">
        <v>29</v>
      </c>
      <c r="AE1" s="51" t="s">
        <v>30</v>
      </c>
      <c r="AF1" s="51" t="s">
        <v>31</v>
      </c>
      <c r="AG1" s="51" t="s">
        <v>32</v>
      </c>
      <c r="AH1" s="51" t="s">
        <v>33</v>
      </c>
      <c r="AI1" s="51" t="s">
        <v>34</v>
      </c>
      <c r="AJ1" s="55" t="s">
        <v>35</v>
      </c>
      <c r="AK1" s="62" t="s">
        <v>36</v>
      </c>
      <c r="AL1" s="51" t="s">
        <v>37</v>
      </c>
      <c r="AM1" s="51" t="s">
        <v>38</v>
      </c>
      <c r="AN1" s="51" t="s">
        <v>39</v>
      </c>
      <c r="AO1" s="51" t="s">
        <v>40</v>
      </c>
      <c r="AP1" s="51" t="s">
        <v>41</v>
      </c>
      <c r="AQ1" s="51" t="s">
        <v>42</v>
      </c>
      <c r="AR1" s="51" t="s">
        <v>43</v>
      </c>
      <c r="AS1" s="51" t="s">
        <v>44</v>
      </c>
      <c r="AT1" s="51" t="s">
        <v>45</v>
      </c>
      <c r="AU1" s="51" t="s">
        <v>46</v>
      </c>
      <c r="AV1" s="62" t="s">
        <v>47</v>
      </c>
      <c r="AW1" s="51" t="s">
        <v>48</v>
      </c>
      <c r="AX1" s="51" t="s">
        <v>49</v>
      </c>
      <c r="AY1" s="55" t="s">
        <v>50</v>
      </c>
      <c r="AZ1" s="59" t="s">
        <v>51</v>
      </c>
      <c r="BA1" s="61" t="s">
        <v>52</v>
      </c>
      <c r="BB1" s="57" t="s">
        <v>53</v>
      </c>
      <c r="BC1" s="51" t="s">
        <v>54</v>
      </c>
      <c r="BD1" s="51" t="s">
        <v>55</v>
      </c>
      <c r="BE1" s="57" t="s">
        <v>56</v>
      </c>
      <c r="BF1" s="57" t="s">
        <v>57</v>
      </c>
      <c r="BG1" s="51" t="s">
        <v>58</v>
      </c>
      <c r="BH1" s="51" t="s">
        <v>59</v>
      </c>
      <c r="BI1" s="55" t="s">
        <v>60</v>
      </c>
      <c r="BJ1" s="55" t="s">
        <v>61</v>
      </c>
      <c r="BK1" s="51" t="s">
        <v>62</v>
      </c>
      <c r="BL1" s="51" t="s">
        <v>63</v>
      </c>
      <c r="BM1" s="15" t="s">
        <v>64</v>
      </c>
      <c r="BN1" s="15" t="s">
        <v>65</v>
      </c>
      <c r="BO1" s="51" t="s">
        <v>66</v>
      </c>
      <c r="BP1" s="53" t="s">
        <v>67</v>
      </c>
    </row>
    <row r="2" spans="1:93" ht="38.1" customHeight="1">
      <c r="A2" s="65"/>
      <c r="B2" s="65"/>
      <c r="C2" s="65"/>
      <c r="D2" s="65"/>
      <c r="E2" s="65"/>
      <c r="F2" s="65"/>
      <c r="G2" s="65"/>
      <c r="H2" s="63"/>
      <c r="I2" s="60"/>
      <c r="J2" s="56"/>
      <c r="K2" s="52"/>
      <c r="L2" s="52"/>
      <c r="M2" s="52"/>
      <c r="N2" s="52"/>
      <c r="O2" s="52"/>
      <c r="P2" s="52"/>
      <c r="Q2" s="52"/>
      <c r="R2" s="52"/>
      <c r="S2" s="52"/>
      <c r="T2" s="56"/>
      <c r="U2" s="52"/>
      <c r="V2" s="52"/>
      <c r="W2" s="52"/>
      <c r="X2" s="52"/>
      <c r="Y2" s="52"/>
      <c r="Z2" s="52"/>
      <c r="AA2" s="52"/>
      <c r="AB2" s="52"/>
      <c r="AC2" s="56"/>
      <c r="AD2" s="52"/>
      <c r="AE2" s="52"/>
      <c r="AF2" s="52"/>
      <c r="AG2" s="52"/>
      <c r="AH2" s="52"/>
      <c r="AI2" s="52"/>
      <c r="AJ2" s="56"/>
      <c r="AK2" s="63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63"/>
      <c r="AW2" s="52"/>
      <c r="AX2" s="52"/>
      <c r="AY2" s="56"/>
      <c r="AZ2" s="60"/>
      <c r="BA2" s="56"/>
      <c r="BB2" s="58"/>
      <c r="BC2" s="52"/>
      <c r="BD2" s="52"/>
      <c r="BE2" s="58"/>
      <c r="BF2" s="58"/>
      <c r="BG2" s="52"/>
      <c r="BH2" s="52"/>
      <c r="BI2" s="56"/>
      <c r="BJ2" s="56"/>
      <c r="BK2" s="52"/>
      <c r="BL2" s="52"/>
      <c r="BM2" s="51" t="s">
        <v>68</v>
      </c>
      <c r="BN2" s="52"/>
      <c r="BO2" s="52"/>
      <c r="BP2" s="54"/>
    </row>
    <row r="3" spans="1:93" ht="42" customHeight="1">
      <c r="A3" s="65"/>
      <c r="B3" s="65"/>
      <c r="C3" s="65"/>
      <c r="D3" s="65"/>
      <c r="E3" s="65"/>
      <c r="F3" s="65"/>
      <c r="G3" s="65"/>
      <c r="H3" s="2" t="s">
        <v>69</v>
      </c>
      <c r="I3" s="3">
        <v>28</v>
      </c>
      <c r="J3" s="5">
        <v>13</v>
      </c>
      <c r="K3" s="15">
        <v>6</v>
      </c>
      <c r="L3" s="15">
        <v>5</v>
      </c>
      <c r="M3" s="15">
        <v>4</v>
      </c>
      <c r="N3" s="15">
        <v>3</v>
      </c>
      <c r="O3" s="15">
        <v>2</v>
      </c>
      <c r="P3" s="15">
        <v>3</v>
      </c>
      <c r="Q3" s="15">
        <v>2</v>
      </c>
      <c r="R3" s="15">
        <v>1</v>
      </c>
      <c r="S3" s="15">
        <v>1</v>
      </c>
      <c r="T3" s="5">
        <v>4</v>
      </c>
      <c r="U3" s="15">
        <v>1</v>
      </c>
      <c r="V3" s="15">
        <v>2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0.5</v>
      </c>
      <c r="AC3" s="5">
        <v>4</v>
      </c>
      <c r="AD3" s="15">
        <v>3</v>
      </c>
      <c r="AE3" s="15">
        <v>2</v>
      </c>
      <c r="AF3" s="15">
        <v>1</v>
      </c>
      <c r="AG3" s="15">
        <v>2</v>
      </c>
      <c r="AH3" s="15">
        <v>1</v>
      </c>
      <c r="AI3" s="15">
        <v>0.5</v>
      </c>
      <c r="AJ3" s="5">
        <v>5</v>
      </c>
      <c r="AK3" s="14">
        <v>3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4">
        <v>2</v>
      </c>
      <c r="AW3" s="15"/>
      <c r="AX3" s="15"/>
      <c r="AY3" s="5">
        <v>2</v>
      </c>
      <c r="AZ3" s="3">
        <v>27</v>
      </c>
      <c r="BA3" s="5">
        <v>13</v>
      </c>
      <c r="BB3" s="7">
        <v>9</v>
      </c>
      <c r="BC3" s="15"/>
      <c r="BD3" s="15"/>
      <c r="BE3" s="7">
        <v>5</v>
      </c>
      <c r="BF3" s="7">
        <v>4</v>
      </c>
      <c r="BG3" s="15">
        <v>2</v>
      </c>
      <c r="BH3" s="15">
        <v>3</v>
      </c>
      <c r="BI3" s="5">
        <v>2</v>
      </c>
      <c r="BJ3" s="5">
        <v>12</v>
      </c>
      <c r="BK3" s="15">
        <v>6</v>
      </c>
      <c r="BL3" s="15">
        <v>6</v>
      </c>
      <c r="BM3" s="15">
        <v>6</v>
      </c>
      <c r="BN3" s="15">
        <v>4</v>
      </c>
      <c r="BO3" s="15">
        <v>3</v>
      </c>
      <c r="BP3" s="16">
        <v>2</v>
      </c>
    </row>
    <row r="4" spans="1:93" ht="90" customHeight="1">
      <c r="A4" s="65"/>
      <c r="B4" s="65"/>
      <c r="C4" s="65"/>
      <c r="D4" s="65"/>
      <c r="E4" s="65"/>
      <c r="F4" s="65"/>
      <c r="G4" s="65"/>
      <c r="H4" s="1" t="s">
        <v>70</v>
      </c>
      <c r="I4" s="4" t="s">
        <v>71</v>
      </c>
      <c r="J4" s="6" t="s">
        <v>72</v>
      </c>
      <c r="K4" s="13" t="s">
        <v>73</v>
      </c>
      <c r="L4" s="13" t="s">
        <v>74</v>
      </c>
      <c r="M4" s="13" t="s">
        <v>75</v>
      </c>
      <c r="N4" s="13" t="s">
        <v>76</v>
      </c>
      <c r="O4" s="13" t="s">
        <v>77</v>
      </c>
      <c r="P4" s="13" t="s">
        <v>78</v>
      </c>
      <c r="Q4" s="13" t="s">
        <v>79</v>
      </c>
      <c r="R4" s="13" t="s">
        <v>80</v>
      </c>
      <c r="S4" s="13" t="s">
        <v>81</v>
      </c>
      <c r="T4" s="6" t="s">
        <v>82</v>
      </c>
      <c r="U4" s="13" t="s">
        <v>83</v>
      </c>
      <c r="V4" s="13" t="s">
        <v>84</v>
      </c>
      <c r="W4" s="13" t="s">
        <v>85</v>
      </c>
      <c r="X4" s="13" t="s">
        <v>86</v>
      </c>
      <c r="Y4" s="13" t="s">
        <v>87</v>
      </c>
      <c r="Z4" s="13" t="s">
        <v>88</v>
      </c>
      <c r="AA4" s="13" t="s">
        <v>89</v>
      </c>
      <c r="AB4" s="13" t="s">
        <v>90</v>
      </c>
      <c r="AC4" s="6" t="s">
        <v>91</v>
      </c>
      <c r="AD4" s="13" t="s">
        <v>92</v>
      </c>
      <c r="AE4" s="13" t="s">
        <v>93</v>
      </c>
      <c r="AF4" s="13" t="s">
        <v>94</v>
      </c>
      <c r="AG4" s="13" t="s">
        <v>95</v>
      </c>
      <c r="AH4" s="13" t="s">
        <v>96</v>
      </c>
      <c r="AI4" s="13" t="s">
        <v>97</v>
      </c>
      <c r="AJ4" s="6" t="s">
        <v>98</v>
      </c>
      <c r="AK4" s="13" t="s">
        <v>99</v>
      </c>
      <c r="AL4" s="13" t="s">
        <v>100</v>
      </c>
      <c r="AM4" s="13" t="s">
        <v>101</v>
      </c>
      <c r="AN4" s="13" t="s">
        <v>102</v>
      </c>
      <c r="AO4" s="13" t="s">
        <v>103</v>
      </c>
      <c r="AP4" s="13" t="s">
        <v>104</v>
      </c>
      <c r="AQ4" s="13" t="s">
        <v>105</v>
      </c>
      <c r="AR4" s="13" t="s">
        <v>106</v>
      </c>
      <c r="AS4" s="13" t="s">
        <v>107</v>
      </c>
      <c r="AT4" s="13" t="s">
        <v>108</v>
      </c>
      <c r="AU4" s="13" t="s">
        <v>109</v>
      </c>
      <c r="AV4" s="13" t="s">
        <v>110</v>
      </c>
      <c r="AW4" s="13" t="s">
        <v>111</v>
      </c>
      <c r="AX4" s="13" t="s">
        <v>112</v>
      </c>
      <c r="AY4" s="6" t="s">
        <v>113</v>
      </c>
      <c r="AZ4" s="4" t="s">
        <v>114</v>
      </c>
      <c r="BA4" s="6" t="s">
        <v>115</v>
      </c>
      <c r="BB4" s="8" t="s">
        <v>116</v>
      </c>
      <c r="BC4" s="13" t="s">
        <v>117</v>
      </c>
      <c r="BD4" s="13" t="s">
        <v>118</v>
      </c>
      <c r="BE4" s="8" t="s">
        <v>119</v>
      </c>
      <c r="BF4" s="8" t="s">
        <v>120</v>
      </c>
      <c r="BG4" s="13" t="s">
        <v>121</v>
      </c>
      <c r="BH4" s="13" t="s">
        <v>122</v>
      </c>
      <c r="BI4" s="6" t="s">
        <v>123</v>
      </c>
      <c r="BJ4" s="6" t="s">
        <v>124</v>
      </c>
      <c r="BK4" s="13" t="s">
        <v>125</v>
      </c>
      <c r="BL4" s="13" t="s">
        <v>126</v>
      </c>
      <c r="BM4" s="13" t="s">
        <v>127</v>
      </c>
      <c r="BN4" s="13" t="s">
        <v>128</v>
      </c>
      <c r="BO4" s="13" t="s">
        <v>129</v>
      </c>
      <c r="BP4" s="9" t="s">
        <v>130</v>
      </c>
    </row>
    <row r="5" spans="1:93">
      <c r="A5" s="17">
        <v>1</v>
      </c>
      <c r="B5" s="32">
        <v>5665</v>
      </c>
      <c r="C5" s="32">
        <v>584808</v>
      </c>
      <c r="D5" s="32" t="s">
        <v>138</v>
      </c>
      <c r="E5" s="42" t="s">
        <v>131</v>
      </c>
      <c r="F5" s="32" t="s">
        <v>132</v>
      </c>
      <c r="G5" s="32" t="s">
        <v>133</v>
      </c>
      <c r="H5" s="35">
        <f t="shared" ref="H5:H14" si="0">I5+AZ5</f>
        <v>27.25</v>
      </c>
      <c r="I5" s="36">
        <f t="shared" ref="I5:I14" si="1">MIN(J5+T5+AC5+AJ5+AY5,$I$3)</f>
        <v>12.25</v>
      </c>
      <c r="J5" s="37">
        <f t="shared" ref="J5:J11" si="2">MIN(SUM(K5:S5),$J$3)</f>
        <v>7</v>
      </c>
      <c r="K5" s="32"/>
      <c r="L5" s="32"/>
      <c r="M5" s="32">
        <v>4</v>
      </c>
      <c r="N5" s="32">
        <v>3</v>
      </c>
      <c r="O5" s="32"/>
      <c r="P5" s="32"/>
      <c r="Q5" s="32"/>
      <c r="R5" s="32"/>
      <c r="S5" s="32"/>
      <c r="T5" s="38">
        <f t="shared" ref="T5:T14" si="3">MIN(SUM(U5:AB5),$T$3)</f>
        <v>4</v>
      </c>
      <c r="U5" s="32">
        <v>1</v>
      </c>
      <c r="V5" s="32">
        <v>1</v>
      </c>
      <c r="W5" s="43">
        <v>1</v>
      </c>
      <c r="X5" s="32"/>
      <c r="Y5" s="32">
        <v>1</v>
      </c>
      <c r="Z5" s="32"/>
      <c r="AA5" s="32"/>
      <c r="AB5" s="32">
        <v>0.5</v>
      </c>
      <c r="AC5" s="38">
        <f t="shared" ref="AC5:AC14" si="4">MIN(SUM(AD5:AI5),$AC$3)</f>
        <v>1</v>
      </c>
      <c r="AD5" s="32"/>
      <c r="AE5" s="32"/>
      <c r="AF5" s="32">
        <v>1</v>
      </c>
      <c r="AG5" s="32"/>
      <c r="AH5" s="32"/>
      <c r="AI5" s="32"/>
      <c r="AJ5" s="39">
        <f t="shared" ref="AJ5:AJ11" si="5">MIN(AK5+AV5,$AJ$3)</f>
        <v>0.25</v>
      </c>
      <c r="AK5" s="39">
        <f t="shared" ref="AK5:AK11" si="6">MIN(SUM(AL5:AU5),$AK$3)</f>
        <v>0</v>
      </c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40">
        <f t="shared" ref="AV5:AV12" si="7">MIN(SUM(AW5:AX5),$AV$3)</f>
        <v>0.25</v>
      </c>
      <c r="AW5" s="32"/>
      <c r="AX5" s="32">
        <v>0.25</v>
      </c>
      <c r="AY5" s="32"/>
      <c r="AZ5" s="35">
        <f t="shared" ref="AZ5:AZ14" si="8">MIN(BA5+BI5+BJ5,$AZ$3)</f>
        <v>15</v>
      </c>
      <c r="BA5" s="39">
        <f t="shared" ref="BA5:BA14" si="9">MIN(BB5+BE5+BF5,$BA$3)</f>
        <v>9</v>
      </c>
      <c r="BB5" s="39">
        <f t="shared" ref="BB5:BB14" si="10">MIN(SUM(BC5:BD5),$BB$3)</f>
        <v>9</v>
      </c>
      <c r="BC5" s="41">
        <v>9</v>
      </c>
      <c r="BD5" s="32"/>
      <c r="BE5" s="32"/>
      <c r="BF5" s="37">
        <f t="shared" ref="BF5:BF11" si="11">MIN(SUM(BG5:BH5),$BF$3)</f>
        <v>0</v>
      </c>
      <c r="BG5" s="32"/>
      <c r="BH5" s="32"/>
      <c r="BI5" s="32"/>
      <c r="BJ5" s="35">
        <f t="shared" ref="BJ5:BJ14" si="12">SUM(BK5:BP5)</f>
        <v>6</v>
      </c>
      <c r="BK5" s="32"/>
      <c r="BL5" s="32"/>
      <c r="BM5" s="36">
        <v>6</v>
      </c>
      <c r="BN5" s="36"/>
      <c r="BO5" s="36"/>
      <c r="BP5" s="32"/>
    </row>
    <row r="6" spans="1:93">
      <c r="A6" s="17">
        <v>2</v>
      </c>
      <c r="B6" s="32">
        <v>5524</v>
      </c>
      <c r="C6" s="32">
        <v>593798</v>
      </c>
      <c r="D6" s="32" t="s">
        <v>139</v>
      </c>
      <c r="E6" s="42" t="s">
        <v>131</v>
      </c>
      <c r="F6" s="32" t="s">
        <v>132</v>
      </c>
      <c r="G6" s="32" t="s">
        <v>133</v>
      </c>
      <c r="H6" s="35">
        <f t="shared" si="0"/>
        <v>20</v>
      </c>
      <c r="I6" s="36">
        <f t="shared" si="1"/>
        <v>5</v>
      </c>
      <c r="J6" s="37">
        <f t="shared" si="2"/>
        <v>4</v>
      </c>
      <c r="K6" s="32"/>
      <c r="L6" s="32"/>
      <c r="M6" s="32">
        <v>4</v>
      </c>
      <c r="N6" s="32"/>
      <c r="O6" s="32"/>
      <c r="P6" s="32"/>
      <c r="Q6" s="32"/>
      <c r="R6" s="32"/>
      <c r="S6" s="32"/>
      <c r="T6" s="38">
        <f t="shared" si="3"/>
        <v>1</v>
      </c>
      <c r="U6" s="32"/>
      <c r="V6" s="32"/>
      <c r="W6" s="43">
        <v>1</v>
      </c>
      <c r="X6" s="32"/>
      <c r="Y6" s="32"/>
      <c r="Z6" s="32"/>
      <c r="AA6" s="32"/>
      <c r="AB6" s="32"/>
      <c r="AC6" s="38">
        <f t="shared" si="4"/>
        <v>0</v>
      </c>
      <c r="AD6" s="32"/>
      <c r="AE6" s="32"/>
      <c r="AF6" s="32"/>
      <c r="AG6" s="32"/>
      <c r="AH6" s="32"/>
      <c r="AI6" s="32"/>
      <c r="AJ6" s="39">
        <f t="shared" si="5"/>
        <v>0</v>
      </c>
      <c r="AK6" s="39">
        <f t="shared" si="6"/>
        <v>0</v>
      </c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40">
        <f t="shared" si="7"/>
        <v>0</v>
      </c>
      <c r="AW6" s="32"/>
      <c r="AX6" s="32"/>
      <c r="AY6" s="32"/>
      <c r="AZ6" s="35">
        <f t="shared" si="8"/>
        <v>15</v>
      </c>
      <c r="BA6" s="39">
        <f t="shared" si="9"/>
        <v>9</v>
      </c>
      <c r="BB6" s="39">
        <f t="shared" si="10"/>
        <v>9</v>
      </c>
      <c r="BC6" s="41">
        <v>9</v>
      </c>
      <c r="BD6" s="32"/>
      <c r="BE6" s="32"/>
      <c r="BF6" s="37">
        <f t="shared" si="11"/>
        <v>0</v>
      </c>
      <c r="BG6" s="32"/>
      <c r="BH6" s="32"/>
      <c r="BI6" s="32"/>
      <c r="BJ6" s="35">
        <f t="shared" si="12"/>
        <v>6</v>
      </c>
      <c r="BK6" s="32"/>
      <c r="BL6" s="32"/>
      <c r="BM6" s="36">
        <v>6</v>
      </c>
      <c r="BN6" s="36"/>
      <c r="BO6" s="36"/>
      <c r="BP6" s="32"/>
    </row>
    <row r="7" spans="1:93">
      <c r="A7" s="17">
        <v>3</v>
      </c>
      <c r="B7" s="32">
        <v>5514</v>
      </c>
      <c r="C7" s="32">
        <v>587620</v>
      </c>
      <c r="D7" s="49" t="s">
        <v>145</v>
      </c>
      <c r="E7" s="42" t="s">
        <v>141</v>
      </c>
      <c r="F7" s="32" t="s">
        <v>132</v>
      </c>
      <c r="G7" s="32" t="s">
        <v>133</v>
      </c>
      <c r="H7" s="35">
        <f t="shared" si="0"/>
        <v>18.75</v>
      </c>
      <c r="I7" s="36">
        <f t="shared" si="1"/>
        <v>8.75</v>
      </c>
      <c r="J7" s="37">
        <f t="shared" si="2"/>
        <v>4</v>
      </c>
      <c r="K7" s="32"/>
      <c r="L7" s="32"/>
      <c r="M7" s="32">
        <v>4</v>
      </c>
      <c r="N7" s="32"/>
      <c r="O7" s="32"/>
      <c r="P7" s="32"/>
      <c r="Q7" s="32"/>
      <c r="R7" s="32"/>
      <c r="S7" s="32"/>
      <c r="T7" s="38">
        <f t="shared" si="3"/>
        <v>1.5</v>
      </c>
      <c r="U7" s="32"/>
      <c r="V7" s="32"/>
      <c r="W7" s="43">
        <v>1</v>
      </c>
      <c r="X7" s="32"/>
      <c r="Y7" s="32"/>
      <c r="Z7" s="32"/>
      <c r="AA7" s="32"/>
      <c r="AB7" s="32">
        <v>0.5</v>
      </c>
      <c r="AC7" s="38">
        <f t="shared" si="4"/>
        <v>3</v>
      </c>
      <c r="AD7" s="32">
        <v>3</v>
      </c>
      <c r="AE7" s="32"/>
      <c r="AF7" s="32"/>
      <c r="AG7" s="32"/>
      <c r="AH7" s="32"/>
      <c r="AI7" s="32"/>
      <c r="AJ7" s="39">
        <f t="shared" si="5"/>
        <v>0.25</v>
      </c>
      <c r="AK7" s="39">
        <f t="shared" si="6"/>
        <v>0.25</v>
      </c>
      <c r="AL7" s="32"/>
      <c r="AM7" s="32"/>
      <c r="AN7" s="32"/>
      <c r="AO7" s="32">
        <v>0.25</v>
      </c>
      <c r="AP7" s="32"/>
      <c r="AQ7" s="32"/>
      <c r="AR7" s="32"/>
      <c r="AS7" s="32"/>
      <c r="AT7" s="32"/>
      <c r="AU7" s="32"/>
      <c r="AV7" s="40">
        <f t="shared" si="7"/>
        <v>0</v>
      </c>
      <c r="AW7" s="32"/>
      <c r="AX7" s="32"/>
      <c r="AY7" s="32"/>
      <c r="AZ7" s="35">
        <f t="shared" si="8"/>
        <v>10</v>
      </c>
      <c r="BA7" s="39">
        <f t="shared" si="9"/>
        <v>10</v>
      </c>
      <c r="BB7" s="39">
        <f t="shared" si="10"/>
        <v>9</v>
      </c>
      <c r="BC7" s="41">
        <v>9</v>
      </c>
      <c r="BD7" s="32"/>
      <c r="BE7" s="32"/>
      <c r="BF7" s="37">
        <f t="shared" si="11"/>
        <v>1</v>
      </c>
      <c r="BG7" s="32">
        <v>1</v>
      </c>
      <c r="BH7" s="32"/>
      <c r="BI7" s="32"/>
      <c r="BJ7" s="35">
        <f t="shared" si="12"/>
        <v>0</v>
      </c>
      <c r="BK7" s="32"/>
      <c r="BL7" s="32"/>
      <c r="BM7" s="36"/>
      <c r="BN7" s="36"/>
      <c r="BO7" s="36"/>
      <c r="BP7" s="32"/>
    </row>
    <row r="8" spans="1:93">
      <c r="A8" s="18">
        <v>4</v>
      </c>
      <c r="B8" s="44">
        <v>4978</v>
      </c>
      <c r="C8" s="44">
        <v>580619</v>
      </c>
      <c r="D8" s="48" t="s">
        <v>144</v>
      </c>
      <c r="E8" s="42" t="s">
        <v>131</v>
      </c>
      <c r="F8" s="32" t="s">
        <v>132</v>
      </c>
      <c r="G8" s="32" t="s">
        <v>133</v>
      </c>
      <c r="H8" s="35">
        <f t="shared" si="0"/>
        <v>18.25</v>
      </c>
      <c r="I8" s="36">
        <f t="shared" si="1"/>
        <v>7</v>
      </c>
      <c r="J8" s="37">
        <f t="shared" si="2"/>
        <v>3</v>
      </c>
      <c r="K8" s="44"/>
      <c r="L8" s="44"/>
      <c r="M8" s="44"/>
      <c r="N8" s="44"/>
      <c r="O8" s="44"/>
      <c r="P8" s="44">
        <v>3</v>
      </c>
      <c r="Q8" s="44"/>
      <c r="R8" s="44"/>
      <c r="S8" s="44"/>
      <c r="T8" s="38">
        <f t="shared" si="3"/>
        <v>1</v>
      </c>
      <c r="U8" s="44"/>
      <c r="V8" s="44"/>
      <c r="W8" s="45">
        <v>1</v>
      </c>
      <c r="X8" s="44"/>
      <c r="Y8" s="44"/>
      <c r="Z8" s="44"/>
      <c r="AA8" s="44"/>
      <c r="AB8" s="44"/>
      <c r="AC8" s="38">
        <f t="shared" si="4"/>
        <v>3</v>
      </c>
      <c r="AD8" s="44">
        <v>3</v>
      </c>
      <c r="AE8" s="44"/>
      <c r="AF8" s="44"/>
      <c r="AG8" s="44"/>
      <c r="AH8" s="44"/>
      <c r="AI8" s="44"/>
      <c r="AJ8" s="39">
        <f t="shared" si="5"/>
        <v>0</v>
      </c>
      <c r="AK8" s="39">
        <f t="shared" si="6"/>
        <v>0</v>
      </c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0">
        <f t="shared" si="7"/>
        <v>0</v>
      </c>
      <c r="AW8" s="44"/>
      <c r="AX8" s="44"/>
      <c r="AY8" s="44"/>
      <c r="AZ8" s="35">
        <f t="shared" si="8"/>
        <v>11.25</v>
      </c>
      <c r="BA8" s="39">
        <f t="shared" si="9"/>
        <v>9</v>
      </c>
      <c r="BB8" s="39">
        <f t="shared" si="10"/>
        <v>9</v>
      </c>
      <c r="BC8" s="46">
        <v>9</v>
      </c>
      <c r="BD8" s="44"/>
      <c r="BE8" s="44"/>
      <c r="BF8" s="37">
        <f t="shared" si="11"/>
        <v>0</v>
      </c>
      <c r="BG8" s="44"/>
      <c r="BH8" s="44"/>
      <c r="BI8" s="44"/>
      <c r="BJ8" s="35">
        <f t="shared" si="12"/>
        <v>2.25</v>
      </c>
      <c r="BK8" s="44"/>
      <c r="BL8" s="44"/>
      <c r="BM8" s="47">
        <v>2.25</v>
      </c>
      <c r="BN8" s="47"/>
      <c r="BO8" s="47"/>
      <c r="BP8" s="44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</row>
    <row r="9" spans="1:93">
      <c r="A9" s="17">
        <v>5</v>
      </c>
      <c r="B9" s="32">
        <v>5638</v>
      </c>
      <c r="C9" s="50" t="s">
        <v>134</v>
      </c>
      <c r="D9" s="34" t="s">
        <v>135</v>
      </c>
      <c r="E9" s="32" t="s">
        <v>131</v>
      </c>
      <c r="F9" s="32" t="s">
        <v>132</v>
      </c>
      <c r="G9" s="32" t="s">
        <v>133</v>
      </c>
      <c r="H9" s="35">
        <f t="shared" si="0"/>
        <v>16.675000000000001</v>
      </c>
      <c r="I9" s="36">
        <f t="shared" si="1"/>
        <v>0.8</v>
      </c>
      <c r="J9" s="37">
        <f t="shared" si="2"/>
        <v>0</v>
      </c>
      <c r="K9" s="37"/>
      <c r="L9" s="37"/>
      <c r="M9" s="37"/>
      <c r="N9" s="37"/>
      <c r="O9" s="37"/>
      <c r="P9" s="37"/>
      <c r="Q9" s="37"/>
      <c r="R9" s="37"/>
      <c r="S9" s="37"/>
      <c r="T9" s="38">
        <f t="shared" si="3"/>
        <v>0.8</v>
      </c>
      <c r="U9" s="37">
        <v>0</v>
      </c>
      <c r="V9" s="37">
        <v>0</v>
      </c>
      <c r="W9" s="38">
        <v>0.8</v>
      </c>
      <c r="X9" s="38">
        <v>0</v>
      </c>
      <c r="Y9" s="37">
        <v>0</v>
      </c>
      <c r="Z9" s="38">
        <v>0</v>
      </c>
      <c r="AA9" s="37">
        <v>0</v>
      </c>
      <c r="AB9" s="38">
        <v>0</v>
      </c>
      <c r="AC9" s="38">
        <f t="shared" si="4"/>
        <v>0</v>
      </c>
      <c r="AD9" s="37"/>
      <c r="AE9" s="37"/>
      <c r="AF9" s="37"/>
      <c r="AG9" s="37"/>
      <c r="AH9" s="37"/>
      <c r="AI9" s="38"/>
      <c r="AJ9" s="39">
        <f t="shared" si="5"/>
        <v>0</v>
      </c>
      <c r="AK9" s="39">
        <f t="shared" si="6"/>
        <v>0</v>
      </c>
      <c r="AL9" s="37"/>
      <c r="AM9" s="38"/>
      <c r="AN9" s="40"/>
      <c r="AO9" s="39"/>
      <c r="AP9" s="40"/>
      <c r="AQ9" s="39"/>
      <c r="AR9" s="40"/>
      <c r="AS9" s="37"/>
      <c r="AT9" s="39"/>
      <c r="AU9" s="40"/>
      <c r="AV9" s="40">
        <f t="shared" si="7"/>
        <v>0</v>
      </c>
      <c r="AW9" s="38"/>
      <c r="AX9" s="40"/>
      <c r="AY9" s="38"/>
      <c r="AZ9" s="35">
        <f t="shared" si="8"/>
        <v>15.875</v>
      </c>
      <c r="BA9" s="39">
        <f t="shared" si="9"/>
        <v>9</v>
      </c>
      <c r="BB9" s="39">
        <f t="shared" si="10"/>
        <v>9</v>
      </c>
      <c r="BC9" s="41">
        <v>9</v>
      </c>
      <c r="BD9" s="39">
        <v>0</v>
      </c>
      <c r="BE9" s="38"/>
      <c r="BF9" s="37">
        <f t="shared" si="11"/>
        <v>0</v>
      </c>
      <c r="BG9" s="37"/>
      <c r="BH9" s="37"/>
      <c r="BI9" s="38">
        <v>0</v>
      </c>
      <c r="BJ9" s="35">
        <f t="shared" si="12"/>
        <v>6.875</v>
      </c>
      <c r="BK9" s="38">
        <v>0</v>
      </c>
      <c r="BL9" s="35">
        <v>0</v>
      </c>
      <c r="BM9" s="36">
        <v>6</v>
      </c>
      <c r="BN9" s="36">
        <v>0</v>
      </c>
      <c r="BO9" s="36">
        <v>0.875</v>
      </c>
      <c r="BP9" s="35">
        <v>0</v>
      </c>
    </row>
    <row r="10" spans="1:93">
      <c r="A10" s="17">
        <v>6</v>
      </c>
      <c r="B10" s="32">
        <v>5494</v>
      </c>
      <c r="C10" s="32">
        <v>612999</v>
      </c>
      <c r="D10" s="49" t="s">
        <v>147</v>
      </c>
      <c r="E10" s="42" t="s">
        <v>131</v>
      </c>
      <c r="F10" s="32" t="s">
        <v>132</v>
      </c>
      <c r="G10" s="32" t="s">
        <v>133</v>
      </c>
      <c r="H10" s="35">
        <f t="shared" si="0"/>
        <v>16.600000000000001</v>
      </c>
      <c r="I10" s="36">
        <f t="shared" si="1"/>
        <v>7.6</v>
      </c>
      <c r="J10" s="37">
        <f t="shared" si="2"/>
        <v>4</v>
      </c>
      <c r="K10" s="32"/>
      <c r="L10" s="32"/>
      <c r="M10" s="32">
        <v>4</v>
      </c>
      <c r="N10" s="32"/>
      <c r="O10" s="32"/>
      <c r="P10" s="32"/>
      <c r="Q10" s="32"/>
      <c r="R10" s="32"/>
      <c r="S10" s="32"/>
      <c r="T10" s="38">
        <f t="shared" si="3"/>
        <v>0.1</v>
      </c>
      <c r="U10" s="32"/>
      <c r="V10" s="32"/>
      <c r="W10" s="43">
        <v>0.1</v>
      </c>
      <c r="X10" s="32"/>
      <c r="Y10" s="32"/>
      <c r="Z10" s="32"/>
      <c r="AA10" s="32"/>
      <c r="AB10" s="32"/>
      <c r="AC10" s="38">
        <f t="shared" si="4"/>
        <v>3.5</v>
      </c>
      <c r="AD10" s="32">
        <v>3</v>
      </c>
      <c r="AE10" s="32"/>
      <c r="AF10" s="32"/>
      <c r="AG10" s="32"/>
      <c r="AH10" s="32"/>
      <c r="AI10" s="32">
        <v>0.5</v>
      </c>
      <c r="AJ10" s="39">
        <f t="shared" si="5"/>
        <v>0</v>
      </c>
      <c r="AK10" s="39">
        <f t="shared" si="6"/>
        <v>0</v>
      </c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40">
        <f t="shared" si="7"/>
        <v>0</v>
      </c>
      <c r="AW10" s="32"/>
      <c r="AX10" s="32"/>
      <c r="AY10" s="32"/>
      <c r="AZ10" s="35">
        <f t="shared" si="8"/>
        <v>9</v>
      </c>
      <c r="BA10" s="39">
        <f t="shared" si="9"/>
        <v>9</v>
      </c>
      <c r="BB10" s="39">
        <f t="shared" si="10"/>
        <v>9</v>
      </c>
      <c r="BC10" s="41">
        <v>9</v>
      </c>
      <c r="BD10" s="32"/>
      <c r="BE10" s="32"/>
      <c r="BF10" s="37">
        <f t="shared" si="11"/>
        <v>0</v>
      </c>
      <c r="BG10" s="32"/>
      <c r="BH10" s="32"/>
      <c r="BI10" s="32"/>
      <c r="BJ10" s="35">
        <f t="shared" si="12"/>
        <v>0</v>
      </c>
      <c r="BK10" s="32"/>
      <c r="BL10" s="32"/>
      <c r="BM10" s="36"/>
      <c r="BN10" s="36"/>
      <c r="BO10" s="36"/>
      <c r="BP10" s="32"/>
    </row>
    <row r="11" spans="1:93">
      <c r="A11" s="17">
        <v>7</v>
      </c>
      <c r="B11" s="32">
        <v>5856</v>
      </c>
      <c r="C11" s="32">
        <v>613732</v>
      </c>
      <c r="D11" s="49" t="s">
        <v>143</v>
      </c>
      <c r="E11" s="42" t="s">
        <v>131</v>
      </c>
      <c r="F11" s="32" t="s">
        <v>132</v>
      </c>
      <c r="G11" s="32" t="s">
        <v>133</v>
      </c>
      <c r="H11" s="35">
        <f t="shared" si="0"/>
        <v>15.9</v>
      </c>
      <c r="I11" s="36">
        <f t="shared" si="1"/>
        <v>7.9</v>
      </c>
      <c r="J11" s="37">
        <f t="shared" si="2"/>
        <v>4</v>
      </c>
      <c r="K11" s="32"/>
      <c r="L11" s="32"/>
      <c r="M11" s="32">
        <v>4</v>
      </c>
      <c r="N11" s="32"/>
      <c r="O11" s="32"/>
      <c r="P11" s="32"/>
      <c r="Q11" s="32"/>
      <c r="R11" s="32"/>
      <c r="S11" s="32"/>
      <c r="T11" s="38">
        <f t="shared" si="3"/>
        <v>0.9</v>
      </c>
      <c r="U11" s="32"/>
      <c r="V11" s="32"/>
      <c r="W11" s="43">
        <v>0.4</v>
      </c>
      <c r="X11" s="32"/>
      <c r="Y11" s="32"/>
      <c r="Z11" s="32"/>
      <c r="AA11" s="32"/>
      <c r="AB11" s="32">
        <v>0.5</v>
      </c>
      <c r="AC11" s="38">
        <f t="shared" si="4"/>
        <v>3</v>
      </c>
      <c r="AD11" s="32">
        <v>3</v>
      </c>
      <c r="AE11" s="32"/>
      <c r="AF11" s="32"/>
      <c r="AG11" s="32"/>
      <c r="AH11" s="32"/>
      <c r="AI11" s="32"/>
      <c r="AJ11" s="39">
        <f t="shared" si="5"/>
        <v>0</v>
      </c>
      <c r="AK11" s="39">
        <f t="shared" si="6"/>
        <v>0</v>
      </c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40">
        <f t="shared" si="7"/>
        <v>0</v>
      </c>
      <c r="AW11" s="32"/>
      <c r="AX11" s="32"/>
      <c r="AY11" s="32"/>
      <c r="AZ11" s="35">
        <f t="shared" si="8"/>
        <v>8</v>
      </c>
      <c r="BA11" s="39">
        <f t="shared" si="9"/>
        <v>7</v>
      </c>
      <c r="BB11" s="39">
        <f t="shared" si="10"/>
        <v>7</v>
      </c>
      <c r="BC11" s="41">
        <v>7</v>
      </c>
      <c r="BD11" s="32"/>
      <c r="BE11" s="32"/>
      <c r="BF11" s="37">
        <f t="shared" si="11"/>
        <v>0</v>
      </c>
      <c r="BG11" s="32"/>
      <c r="BH11" s="32"/>
      <c r="BI11" s="32"/>
      <c r="BJ11" s="35">
        <f t="shared" si="12"/>
        <v>1</v>
      </c>
      <c r="BK11" s="32"/>
      <c r="BL11" s="32"/>
      <c r="BM11" s="36"/>
      <c r="BN11" s="36">
        <v>1</v>
      </c>
      <c r="BO11" s="36"/>
      <c r="BP11" s="32"/>
    </row>
    <row r="12" spans="1:93">
      <c r="A12" s="17">
        <v>8</v>
      </c>
      <c r="B12" s="32">
        <v>5864</v>
      </c>
      <c r="C12" s="32">
        <v>614715</v>
      </c>
      <c r="D12" s="33" t="s">
        <v>137</v>
      </c>
      <c r="E12" s="32" t="s">
        <v>131</v>
      </c>
      <c r="F12" s="32" t="s">
        <v>132</v>
      </c>
      <c r="G12" s="32" t="s">
        <v>133</v>
      </c>
      <c r="H12" s="24">
        <f t="shared" si="0"/>
        <v>13.5</v>
      </c>
      <c r="I12" s="25">
        <f t="shared" si="1"/>
        <v>3</v>
      </c>
      <c r="J12" s="26"/>
      <c r="K12" s="26">
        <v>0</v>
      </c>
      <c r="L12" s="26">
        <v>0</v>
      </c>
      <c r="M12" s="26"/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7">
        <f t="shared" si="3"/>
        <v>2</v>
      </c>
      <c r="U12" s="26">
        <v>0</v>
      </c>
      <c r="V12" s="26">
        <v>0</v>
      </c>
      <c r="W12" s="27">
        <v>1</v>
      </c>
      <c r="X12" s="27">
        <v>0</v>
      </c>
      <c r="Y12" s="26">
        <v>0</v>
      </c>
      <c r="Z12" s="27">
        <v>0</v>
      </c>
      <c r="AA12" s="26">
        <v>1</v>
      </c>
      <c r="AB12" s="27">
        <v>0</v>
      </c>
      <c r="AC12" s="27">
        <f t="shared" si="4"/>
        <v>1</v>
      </c>
      <c r="AD12" s="26"/>
      <c r="AE12" s="26"/>
      <c r="AF12" s="26">
        <v>1</v>
      </c>
      <c r="AG12" s="26"/>
      <c r="AH12" s="26"/>
      <c r="AI12" s="27"/>
      <c r="AJ12" s="29"/>
      <c r="AK12" s="29"/>
      <c r="AL12" s="26">
        <v>0</v>
      </c>
      <c r="AM12" s="27"/>
      <c r="AN12" s="30">
        <v>0</v>
      </c>
      <c r="AO12" s="29">
        <v>0</v>
      </c>
      <c r="AP12" s="30">
        <v>0</v>
      </c>
      <c r="AQ12" s="29">
        <v>0</v>
      </c>
      <c r="AR12" s="30">
        <v>0</v>
      </c>
      <c r="AS12" s="26">
        <v>0</v>
      </c>
      <c r="AT12" s="29">
        <v>0</v>
      </c>
      <c r="AU12" s="30">
        <v>0</v>
      </c>
      <c r="AV12" s="30">
        <f t="shared" si="7"/>
        <v>0</v>
      </c>
      <c r="AW12" s="27">
        <v>0</v>
      </c>
      <c r="AX12" s="30">
        <v>0</v>
      </c>
      <c r="AY12" s="27">
        <v>0</v>
      </c>
      <c r="AZ12" s="24">
        <f t="shared" si="8"/>
        <v>10.5</v>
      </c>
      <c r="BA12" s="29">
        <f t="shared" si="9"/>
        <v>10</v>
      </c>
      <c r="BB12" s="29">
        <f t="shared" si="10"/>
        <v>9</v>
      </c>
      <c r="BC12" s="31">
        <v>9</v>
      </c>
      <c r="BD12" s="29">
        <v>0</v>
      </c>
      <c r="BE12" s="30">
        <v>0</v>
      </c>
      <c r="BF12" s="26">
        <v>1</v>
      </c>
      <c r="BG12" s="26">
        <v>0</v>
      </c>
      <c r="BH12" s="26">
        <v>0</v>
      </c>
      <c r="BI12" s="27">
        <v>0</v>
      </c>
      <c r="BJ12" s="24">
        <f t="shared" si="12"/>
        <v>0.5</v>
      </c>
      <c r="BK12" s="27">
        <v>0</v>
      </c>
      <c r="BL12" s="24">
        <v>0</v>
      </c>
      <c r="BM12" s="25"/>
      <c r="BN12" s="25">
        <v>0</v>
      </c>
      <c r="BO12" s="25">
        <v>0.5</v>
      </c>
      <c r="BP12" s="24">
        <v>0</v>
      </c>
    </row>
    <row r="13" spans="1:93">
      <c r="A13" s="21">
        <v>9</v>
      </c>
      <c r="B13" s="22">
        <v>5543</v>
      </c>
      <c r="C13" s="22">
        <v>604822</v>
      </c>
      <c r="D13" s="23" t="s">
        <v>136</v>
      </c>
      <c r="E13" s="22" t="s">
        <v>131</v>
      </c>
      <c r="F13" s="22" t="s">
        <v>132</v>
      </c>
      <c r="G13" s="22" t="s">
        <v>133</v>
      </c>
      <c r="H13" s="24">
        <f t="shared" si="0"/>
        <v>13.375</v>
      </c>
      <c r="I13" s="25">
        <f t="shared" si="1"/>
        <v>4</v>
      </c>
      <c r="J13" s="26">
        <f>MIN(SUM(K13:S13),$J$3)</f>
        <v>0</v>
      </c>
      <c r="K13" s="26">
        <v>0</v>
      </c>
      <c r="L13" s="26">
        <v>0</v>
      </c>
      <c r="M13" s="26"/>
      <c r="N13" s="26">
        <v>0</v>
      </c>
      <c r="O13" s="26"/>
      <c r="P13" s="26">
        <v>0</v>
      </c>
      <c r="Q13" s="26">
        <v>0</v>
      </c>
      <c r="R13" s="26">
        <v>0</v>
      </c>
      <c r="S13" s="26">
        <v>0</v>
      </c>
      <c r="T13" s="27">
        <f t="shared" si="3"/>
        <v>4</v>
      </c>
      <c r="U13" s="26">
        <v>0</v>
      </c>
      <c r="V13" s="26">
        <v>2</v>
      </c>
      <c r="W13" s="27">
        <v>1</v>
      </c>
      <c r="X13" s="27"/>
      <c r="Y13" s="26">
        <v>1</v>
      </c>
      <c r="Z13" s="27">
        <v>0</v>
      </c>
      <c r="AA13" s="26">
        <v>1</v>
      </c>
      <c r="AB13" s="28"/>
      <c r="AC13" s="27">
        <f t="shared" si="4"/>
        <v>0</v>
      </c>
      <c r="AD13" s="26"/>
      <c r="AE13" s="26">
        <v>0</v>
      </c>
      <c r="AF13" s="26">
        <v>0</v>
      </c>
      <c r="AG13" s="26"/>
      <c r="AH13" s="26">
        <v>0</v>
      </c>
      <c r="AI13" s="27">
        <v>0</v>
      </c>
      <c r="AJ13" s="29">
        <f>MIN(AK13+AV13,$AJ$3)</f>
        <v>0</v>
      </c>
      <c r="AK13" s="29"/>
      <c r="AL13" s="26">
        <v>0</v>
      </c>
      <c r="AM13" s="27"/>
      <c r="AN13" s="30">
        <v>0</v>
      </c>
      <c r="AO13" s="29">
        <v>0</v>
      </c>
      <c r="AP13" s="30">
        <v>0</v>
      </c>
      <c r="AQ13" s="29">
        <v>0</v>
      </c>
      <c r="AR13" s="30">
        <v>0</v>
      </c>
      <c r="AS13" s="26">
        <v>0</v>
      </c>
      <c r="AT13" s="29">
        <v>0</v>
      </c>
      <c r="AU13" s="30">
        <v>0</v>
      </c>
      <c r="AV13" s="30"/>
      <c r="AW13" s="27">
        <v>0</v>
      </c>
      <c r="AX13" s="30"/>
      <c r="AY13" s="27">
        <v>0</v>
      </c>
      <c r="AZ13" s="24">
        <f t="shared" si="8"/>
        <v>9.375</v>
      </c>
      <c r="BA13" s="29">
        <f t="shared" si="9"/>
        <v>9</v>
      </c>
      <c r="BB13" s="29">
        <f t="shared" si="10"/>
        <v>9</v>
      </c>
      <c r="BC13" s="31">
        <v>9</v>
      </c>
      <c r="BD13" s="29">
        <v>0</v>
      </c>
      <c r="BE13" s="27">
        <v>0</v>
      </c>
      <c r="BF13" s="26"/>
      <c r="BG13" s="26">
        <v>0</v>
      </c>
      <c r="BH13" s="26"/>
      <c r="BI13" s="27">
        <v>0</v>
      </c>
      <c r="BJ13" s="24">
        <f t="shared" si="12"/>
        <v>0.375</v>
      </c>
      <c r="BK13" s="27">
        <v>0</v>
      </c>
      <c r="BL13" s="24">
        <v>0</v>
      </c>
      <c r="BM13" s="25">
        <v>0</v>
      </c>
      <c r="BN13" s="25"/>
      <c r="BO13" s="25">
        <v>0.375</v>
      </c>
      <c r="BP13" s="24">
        <v>0</v>
      </c>
    </row>
    <row r="14" spans="1:93">
      <c r="A14" s="17">
        <v>10</v>
      </c>
      <c r="B14" s="32">
        <v>5617</v>
      </c>
      <c r="C14" s="32">
        <v>715453</v>
      </c>
      <c r="D14" s="49" t="s">
        <v>142</v>
      </c>
      <c r="E14" s="42" t="s">
        <v>131</v>
      </c>
      <c r="F14" s="32" t="s">
        <v>132</v>
      </c>
      <c r="G14" s="32" t="s">
        <v>133</v>
      </c>
      <c r="H14" s="35">
        <f t="shared" si="0"/>
        <v>11</v>
      </c>
      <c r="I14" s="36">
        <f t="shared" si="1"/>
        <v>7</v>
      </c>
      <c r="J14" s="37">
        <f>MIN(SUM(K14:S14),$J$3)</f>
        <v>4</v>
      </c>
      <c r="K14" s="32"/>
      <c r="L14" s="32"/>
      <c r="M14" s="32">
        <v>4</v>
      </c>
      <c r="N14" s="32"/>
      <c r="O14" s="32"/>
      <c r="P14" s="32"/>
      <c r="Q14" s="32"/>
      <c r="R14" s="32"/>
      <c r="S14" s="32"/>
      <c r="T14" s="38">
        <f t="shared" si="3"/>
        <v>2</v>
      </c>
      <c r="U14" s="32"/>
      <c r="V14" s="32">
        <v>1</v>
      </c>
      <c r="W14" s="43">
        <v>1</v>
      </c>
      <c r="X14" s="32"/>
      <c r="Y14" s="32"/>
      <c r="Z14" s="32"/>
      <c r="AA14" s="32"/>
      <c r="AB14" s="32"/>
      <c r="AC14" s="38">
        <f t="shared" si="4"/>
        <v>1</v>
      </c>
      <c r="AD14" s="32"/>
      <c r="AE14" s="32"/>
      <c r="AF14" s="32">
        <v>1</v>
      </c>
      <c r="AG14" s="32"/>
      <c r="AH14" s="32"/>
      <c r="AI14" s="32"/>
      <c r="AJ14" s="39">
        <f>MIN(AK14+AV14,$AJ$3)</f>
        <v>0</v>
      </c>
      <c r="AK14" s="39">
        <f>MIN(SUM(AL14:AU14),$AK$3)</f>
        <v>0</v>
      </c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40">
        <f>MIN(SUM(AW14:AX14),$AV$3)</f>
        <v>0</v>
      </c>
      <c r="AW14" s="32"/>
      <c r="AX14" s="32"/>
      <c r="AY14" s="32"/>
      <c r="AZ14" s="35">
        <f t="shared" si="8"/>
        <v>4</v>
      </c>
      <c r="BA14" s="39">
        <f t="shared" si="9"/>
        <v>3.5</v>
      </c>
      <c r="BB14" s="39">
        <f t="shared" si="10"/>
        <v>3.5</v>
      </c>
      <c r="BC14" s="41">
        <v>3.5</v>
      </c>
      <c r="BD14" s="32"/>
      <c r="BE14" s="32"/>
      <c r="BF14" s="37">
        <f>MIN(SUM(BG14:BH14),$BF$3)</f>
        <v>0</v>
      </c>
      <c r="BG14" s="32"/>
      <c r="BH14" s="32"/>
      <c r="BI14" s="32"/>
      <c r="BJ14" s="35">
        <f t="shared" si="12"/>
        <v>0.5</v>
      </c>
      <c r="BK14" s="32"/>
      <c r="BL14" s="32"/>
      <c r="BM14" s="36">
        <v>0.5</v>
      </c>
      <c r="BN14" s="36"/>
      <c r="BO14" s="36"/>
      <c r="BP14" s="32"/>
    </row>
    <row r="15" spans="1:93">
      <c r="A15" s="18">
        <v>11</v>
      </c>
      <c r="B15" s="44">
        <v>5662</v>
      </c>
      <c r="C15" s="44">
        <v>719059</v>
      </c>
      <c r="D15" s="44" t="s">
        <v>140</v>
      </c>
      <c r="E15" s="42" t="s">
        <v>141</v>
      </c>
      <c r="F15" s="32" t="s">
        <v>132</v>
      </c>
      <c r="G15" s="32" t="s">
        <v>133</v>
      </c>
      <c r="H15" s="35">
        <f t="shared" ref="H15" si="13">I15+AZ15</f>
        <v>9.5</v>
      </c>
      <c r="I15" s="36">
        <f t="shared" ref="I15" si="14">MIN(J15+T15+AC15+AJ15+AY15,$I$3)</f>
        <v>7</v>
      </c>
      <c r="J15" s="37">
        <f t="shared" ref="J15" si="15">MIN(SUM(K15:S15),$J$3)</f>
        <v>4</v>
      </c>
      <c r="K15" s="44"/>
      <c r="L15" s="44"/>
      <c r="M15" s="44">
        <v>4</v>
      </c>
      <c r="N15" s="44"/>
      <c r="O15" s="44"/>
      <c r="P15" s="44"/>
      <c r="Q15" s="44"/>
      <c r="R15" s="44"/>
      <c r="S15" s="44"/>
      <c r="T15" s="38">
        <f t="shared" ref="T15" si="16">MIN(SUM(U15:AB15),$T$3)</f>
        <v>2</v>
      </c>
      <c r="U15" s="44"/>
      <c r="V15" s="44">
        <v>1</v>
      </c>
      <c r="W15" s="45">
        <v>1</v>
      </c>
      <c r="X15" s="44"/>
      <c r="Y15" s="44"/>
      <c r="Z15" s="44"/>
      <c r="AA15" s="44"/>
      <c r="AB15" s="44"/>
      <c r="AC15" s="38">
        <f t="shared" ref="AC15" si="17">MIN(SUM(AD15:AI15),$AC$3)</f>
        <v>1</v>
      </c>
      <c r="AD15" s="44"/>
      <c r="AE15" s="44"/>
      <c r="AF15" s="44">
        <v>1</v>
      </c>
      <c r="AG15" s="44"/>
      <c r="AH15" s="44"/>
      <c r="AI15" s="44"/>
      <c r="AJ15" s="39">
        <f t="shared" ref="AJ15" si="18">MIN(AK15+AV15,$AJ$3)</f>
        <v>0</v>
      </c>
      <c r="AK15" s="39">
        <f t="shared" ref="AK15" si="19">MIN(SUM(AL15:AU15),$AK$3)</f>
        <v>0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0">
        <f t="shared" ref="AV15" si="20">MIN(SUM(AW15:AX15),$AV$3)</f>
        <v>0</v>
      </c>
      <c r="AW15" s="44"/>
      <c r="AX15" s="44"/>
      <c r="AY15" s="44"/>
      <c r="AZ15" s="35">
        <f t="shared" ref="AZ15" si="21">MIN(BA15+BI15+BJ15,$AZ$3)</f>
        <v>2.5</v>
      </c>
      <c r="BA15" s="39">
        <f t="shared" ref="BA15" si="22">MIN(BB15+BE15+BF15,$BA$3)</f>
        <v>2.5</v>
      </c>
      <c r="BB15" s="39">
        <f t="shared" ref="BB15" si="23">MIN(SUM(BC15:BD15),$BB$3)</f>
        <v>2.5</v>
      </c>
      <c r="BC15" s="46">
        <v>2.5</v>
      </c>
      <c r="BD15" s="44"/>
      <c r="BE15" s="44"/>
      <c r="BF15" s="37">
        <f t="shared" ref="BF15" si="24">MIN(SUM(BG15:BH15),$BF$3)</f>
        <v>0</v>
      </c>
      <c r="BG15" s="44"/>
      <c r="BH15" s="44"/>
      <c r="BI15" s="44"/>
      <c r="BJ15" s="35">
        <f t="shared" ref="BJ15" si="25">SUM(BK15:BP15)</f>
        <v>0</v>
      </c>
      <c r="BK15" s="44"/>
      <c r="BL15" s="44"/>
      <c r="BM15" s="47"/>
      <c r="BN15" s="47"/>
      <c r="BO15" s="47"/>
      <c r="BP15" s="44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</row>
    <row r="16" spans="1:93">
      <c r="A16" s="17">
        <v>12</v>
      </c>
      <c r="B16" s="32">
        <v>5876</v>
      </c>
      <c r="C16" s="32">
        <v>701500</v>
      </c>
      <c r="D16" s="49" t="s">
        <v>146</v>
      </c>
      <c r="E16" s="42" t="s">
        <v>131</v>
      </c>
      <c r="F16" s="32" t="s">
        <v>132</v>
      </c>
      <c r="G16" s="32" t="s">
        <v>133</v>
      </c>
      <c r="H16" s="35">
        <f t="shared" ref="H16" si="26">I16+AZ16</f>
        <v>5.75</v>
      </c>
      <c r="I16" s="36">
        <f t="shared" ref="I16" si="27">MIN(J16+T16+AC16+AJ16+AY16,$I$3)</f>
        <v>0</v>
      </c>
      <c r="J16" s="37">
        <f t="shared" ref="J16" si="28">MIN(SUM(K16:S16),$J$3)</f>
        <v>0</v>
      </c>
      <c r="K16" s="32"/>
      <c r="L16" s="32"/>
      <c r="M16" s="32"/>
      <c r="N16" s="32"/>
      <c r="O16" s="32"/>
      <c r="P16" s="32"/>
      <c r="Q16" s="32"/>
      <c r="R16" s="32"/>
      <c r="S16" s="32"/>
      <c r="T16" s="38">
        <f t="shared" ref="T16" si="29">MIN(SUM(U16:AB16),$T$3)</f>
        <v>0</v>
      </c>
      <c r="U16" s="32"/>
      <c r="V16" s="32"/>
      <c r="W16" s="43"/>
      <c r="X16" s="32"/>
      <c r="Y16" s="32"/>
      <c r="Z16" s="32"/>
      <c r="AA16" s="32"/>
      <c r="AB16" s="32"/>
      <c r="AC16" s="38">
        <f t="shared" ref="AC16" si="30">MIN(SUM(AD16:AI16),$AC$3)</f>
        <v>0</v>
      </c>
      <c r="AD16" s="32"/>
      <c r="AE16" s="32"/>
      <c r="AF16" s="32"/>
      <c r="AG16" s="32"/>
      <c r="AH16" s="32"/>
      <c r="AI16" s="32"/>
      <c r="AJ16" s="39">
        <f t="shared" ref="AJ16" si="31">MIN(AK16+AV16,$AJ$3)</f>
        <v>0</v>
      </c>
      <c r="AK16" s="39">
        <f t="shared" ref="AK16" si="32">MIN(SUM(AL16:AU16),$AK$3)</f>
        <v>0</v>
      </c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40">
        <f t="shared" ref="AV16" si="33">MIN(SUM(AW16:AX16),$AV$3)</f>
        <v>0</v>
      </c>
      <c r="AW16" s="32"/>
      <c r="AX16" s="32"/>
      <c r="AY16" s="32"/>
      <c r="AZ16" s="35">
        <f t="shared" ref="AZ16" si="34">MIN(BA16+BI16+BJ16,$AZ$3)</f>
        <v>5.75</v>
      </c>
      <c r="BA16" s="39">
        <f t="shared" ref="BA16" si="35">MIN(BB16+BE16+BF16,$BA$3)</f>
        <v>5.75</v>
      </c>
      <c r="BB16" s="39">
        <f t="shared" ref="BB16" si="36">MIN(SUM(BC16:BD16),$BB$3)</f>
        <v>5.75</v>
      </c>
      <c r="BC16" s="41">
        <v>5.75</v>
      </c>
      <c r="BD16" s="32"/>
      <c r="BE16" s="32"/>
      <c r="BF16" s="37">
        <f t="shared" ref="BF16" si="37">MIN(SUM(BG16:BH16),$BF$3)</f>
        <v>0</v>
      </c>
      <c r="BG16" s="32"/>
      <c r="BH16" s="32"/>
      <c r="BI16" s="32"/>
      <c r="BJ16" s="35">
        <f t="shared" ref="BJ16" si="38">SUM(BK16:BP16)</f>
        <v>0</v>
      </c>
      <c r="BK16" s="32"/>
      <c r="BL16" s="32"/>
      <c r="BM16" s="36"/>
      <c r="BN16" s="36"/>
      <c r="BO16" s="36"/>
      <c r="BP16" s="32"/>
    </row>
    <row r="31" spans="9:65">
      <c r="I31" s="20"/>
      <c r="BM31" s="19"/>
    </row>
    <row r="32" spans="9:65">
      <c r="I32" s="20"/>
      <c r="BM32" s="19"/>
    </row>
    <row r="33" spans="9:65">
      <c r="I33" s="20"/>
      <c r="BM33" s="19"/>
    </row>
    <row r="34" spans="9:65">
      <c r="I34" s="20"/>
      <c r="BM34" s="19"/>
    </row>
    <row r="35" spans="9:65">
      <c r="I35" s="20"/>
      <c r="BM35" s="19"/>
    </row>
    <row r="36" spans="9:65">
      <c r="I36" s="20"/>
      <c r="BM36" s="19"/>
    </row>
    <row r="37" spans="9:65">
      <c r="BM37" s="19"/>
    </row>
  </sheetData>
  <sortState ref="A2:BP16">
    <sortCondition ref="F5:F23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ΔΥΤΙΚΗΣ ΑΤΤΙΚΗΣ_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Giota</dc:creator>
  <cp:lastModifiedBy>user</cp:lastModifiedBy>
  <dcterms:created xsi:type="dcterms:W3CDTF">2023-02-21T12:17:12Z</dcterms:created>
  <dcterms:modified xsi:type="dcterms:W3CDTF">2023-10-05T11:34:00Z</dcterms:modified>
</cp:coreProperties>
</file>